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dernj\AppData\Local\Microsoft\Windows\INetCache\Content.Outlook\VWJS815H\"/>
    </mc:Choice>
  </mc:AlternateContent>
  <bookViews>
    <workbookView xWindow="0" yWindow="0" windowWidth="19180" windowHeight="6670" activeTab="1"/>
  </bookViews>
  <sheets>
    <sheet name="Forside" sheetId="3" r:id="rId1"/>
    <sheet name="Høy-lav" sheetId="2" r:id="rId2"/>
    <sheet name="Markedstilpasn. - tabellbasert" sheetId="1" r:id="rId3"/>
  </sheets>
  <definedNames>
    <definedName name="_xlnm.Print_Area" localSheetId="1">'Høy-lav'!$A$1:$F$18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2" i="1"/>
  <c r="I4" i="1"/>
  <c r="C4" i="1"/>
  <c r="B4" i="1"/>
  <c r="B6" i="1" s="1"/>
  <c r="A4" i="1"/>
  <c r="A6" i="1" s="1"/>
  <c r="D2" i="1"/>
  <c r="L3" i="1" l="1"/>
  <c r="J2" i="1"/>
  <c r="D4" i="1"/>
  <c r="G4" i="1"/>
  <c r="K3" i="1"/>
  <c r="J4" i="1"/>
  <c r="A8" i="1"/>
  <c r="C6" i="1"/>
  <c r="D6" i="1" s="1"/>
  <c r="E6" i="1"/>
  <c r="E4" i="1"/>
  <c r="B8" i="1"/>
  <c r="E8" i="1" l="1"/>
  <c r="B10" i="1"/>
  <c r="K5" i="1"/>
  <c r="G6" i="1"/>
  <c r="A10" i="1"/>
  <c r="C8" i="1"/>
  <c r="D8" i="1" s="1"/>
  <c r="G8" i="1" l="1"/>
  <c r="K7" i="1"/>
  <c r="A12" i="1"/>
  <c r="C10" i="1"/>
  <c r="D10" i="1" s="1"/>
  <c r="E10" i="1"/>
  <c r="B12" i="1"/>
  <c r="K9" i="1" l="1"/>
  <c r="G10" i="1"/>
  <c r="E12" i="1"/>
  <c r="B14" i="1"/>
  <c r="A14" i="1"/>
  <c r="C12" i="1"/>
  <c r="D12" i="1" s="1"/>
  <c r="G12" i="1" l="1"/>
  <c r="K11" i="1"/>
  <c r="E14" i="1"/>
  <c r="C14" i="1"/>
  <c r="D14" i="1" s="1"/>
  <c r="K13" i="1" l="1"/>
  <c r="G14" i="1"/>
  <c r="F8" i="2" l="1"/>
  <c r="F6" i="2"/>
  <c r="F5" i="2"/>
  <c r="F4" i="2"/>
  <c r="F3" i="2"/>
  <c r="C15" i="2"/>
  <c r="B15" i="2"/>
  <c r="C14" i="2"/>
  <c r="B14" i="2"/>
  <c r="I6" i="1"/>
  <c r="J6" i="1" s="1"/>
  <c r="I8" i="1"/>
  <c r="J8" i="1" l="1"/>
  <c r="L9" i="1"/>
  <c r="L7" i="1"/>
  <c r="L5" i="1"/>
  <c r="I10" i="1"/>
  <c r="J10" i="1" l="1"/>
  <c r="I12" i="1"/>
  <c r="J12" i="1" s="1"/>
  <c r="I14" i="1"/>
  <c r="J14" i="1" s="1"/>
  <c r="L11" i="1" l="1"/>
  <c r="L13" i="1"/>
</calcChain>
</file>

<file path=xl/sharedStrings.xml><?xml version="1.0" encoding="utf-8"?>
<sst xmlns="http://schemas.openxmlformats.org/spreadsheetml/2006/main" count="40" uniqueCount="40">
  <si>
    <t>Variable enhetskostnader:</t>
  </si>
  <si>
    <t>Faste kostnader:</t>
  </si>
  <si>
    <t>Resultat</t>
  </si>
  <si>
    <t>VEK</t>
  </si>
  <si>
    <t>Kostnadsestimering høy/lav og regresjon</t>
  </si>
  <si>
    <t>1)</t>
  </si>
  <si>
    <t>Kostnadsestimering høy-lavmetoden</t>
  </si>
  <si>
    <t>2)</t>
  </si>
  <si>
    <t>Aktivitetsnivå</t>
  </si>
  <si>
    <t>Differanse høy/lav aktivitetsnivå:</t>
  </si>
  <si>
    <t>Differanse høy/lav totalkostnader:</t>
  </si>
  <si>
    <t>Totalkostnader</t>
  </si>
  <si>
    <t>Kostnadsfunksjonen:</t>
  </si>
  <si>
    <t>Løsning ved hjelp av regresjon: Velg Dataanalyse/Regresjon. For instrukser, se her:</t>
  </si>
  <si>
    <t xml:space="preserve">https://www.youtube.com/watch?v=7V1-Zesbcvs </t>
  </si>
  <si>
    <t>Regresjon i Excel generelt:</t>
  </si>
  <si>
    <t>Kostnadsestimering spesielt:</t>
  </si>
  <si>
    <t xml:space="preserve">https://www.youtube.com/watch?v=yTcikyp3QcA </t>
  </si>
  <si>
    <t xml:space="preserve">https://www.youtube.com/watch?v=CGboevf7tx8 </t>
  </si>
  <si>
    <t xml:space="preserve">https://www.youtube.com/watch?v=OeVBxvTPeGg </t>
  </si>
  <si>
    <t>Markedstipasning</t>
  </si>
  <si>
    <t>Volum</t>
  </si>
  <si>
    <t>FK</t>
  </si>
  <si>
    <t>VK</t>
  </si>
  <si>
    <t>TK</t>
  </si>
  <si>
    <t>FEK</t>
  </si>
  <si>
    <t>TEK</t>
  </si>
  <si>
    <t>Pris</t>
  </si>
  <si>
    <t>TI</t>
  </si>
  <si>
    <t>DEK</t>
  </si>
  <si>
    <t>DEI</t>
  </si>
  <si>
    <t>FK: Faste kostnader</t>
  </si>
  <si>
    <t>VK: Variable kostnader</t>
  </si>
  <si>
    <t>TK: Totale kostnader</t>
  </si>
  <si>
    <t>FEK: Faste enhetskostnader</t>
  </si>
  <si>
    <t>VEK: Variable enhetskostnader</t>
  </si>
  <si>
    <t>TEK: Totale enhetskostnader</t>
  </si>
  <si>
    <t>TI: Totale inntekter</t>
  </si>
  <si>
    <t>DEK: Differanse enhetskostnader</t>
  </si>
  <si>
    <t>DEI: Differanseenhetsinntekter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</si>
</sst>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&quot;kr&quot;\ * #,##0_-;\-&quot;kr&quot;\ * #,##0_-;_-&quot;kr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1"/>
      <color rgb="FF0033CC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0" applyNumberFormat="1" applyFont="1"/>
    <xf numFmtId="166" fontId="2" fillId="0" borderId="0" xfId="0" applyNumberFormat="1" applyFont="1"/>
    <xf numFmtId="165" fontId="4" fillId="0" borderId="1" xfId="1" applyNumberFormat="1" applyFont="1" applyBorder="1"/>
    <xf numFmtId="166" fontId="4" fillId="0" borderId="4" xfId="1" applyNumberFormat="1" applyFont="1" applyBorder="1"/>
    <xf numFmtId="165" fontId="4" fillId="0" borderId="5" xfId="1" applyNumberFormat="1" applyFont="1" applyBorder="1"/>
    <xf numFmtId="166" fontId="4" fillId="0" borderId="6" xfId="1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/>
    <xf numFmtId="44" fontId="2" fillId="0" borderId="1" xfId="0" applyNumberFormat="1" applyFont="1" applyBorder="1"/>
    <xf numFmtId="0" fontId="2" fillId="0" borderId="7" xfId="0" applyFont="1" applyBorder="1"/>
    <xf numFmtId="43" fontId="2" fillId="0" borderId="8" xfId="1" applyFont="1" applyBorder="1"/>
    <xf numFmtId="0" fontId="7" fillId="0" borderId="0" xfId="2" applyFont="1"/>
    <xf numFmtId="0" fontId="7" fillId="0" borderId="1" xfId="2" applyFont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" fillId="0" borderId="10" xfId="3" applyNumberFormat="1" applyFont="1" applyBorder="1"/>
    <xf numFmtId="165" fontId="2" fillId="0" borderId="10" xfId="3" applyNumberFormat="1" applyFont="1" applyFill="1" applyBorder="1"/>
    <xf numFmtId="165" fontId="2" fillId="0" borderId="11" xfId="3" applyNumberFormat="1" applyFont="1" applyBorder="1"/>
    <xf numFmtId="44" fontId="2" fillId="0" borderId="1" xfId="3" applyNumberFormat="1" applyFont="1" applyBorder="1"/>
    <xf numFmtId="44" fontId="2" fillId="0" borderId="4" xfId="3" applyNumberFormat="1" applyFont="1" applyBorder="1"/>
    <xf numFmtId="44" fontId="2" fillId="0" borderId="1" xfId="3" applyNumberFormat="1" applyFont="1" applyFill="1" applyBorder="1"/>
    <xf numFmtId="44" fontId="2" fillId="0" borderId="4" xfId="3" applyNumberFormat="1" applyFont="1" applyFill="1" applyBorder="1"/>
    <xf numFmtId="44" fontId="2" fillId="0" borderId="5" xfId="3" applyNumberFormat="1" applyFont="1" applyBorder="1"/>
    <xf numFmtId="44" fontId="2" fillId="0" borderId="5" xfId="3" applyNumberFormat="1" applyFont="1" applyFill="1" applyBorder="1"/>
    <xf numFmtId="44" fontId="2" fillId="0" borderId="6" xfId="3" applyNumberFormat="1" applyFont="1" applyFill="1" applyBorder="1"/>
    <xf numFmtId="166" fontId="2" fillId="0" borderId="1" xfId="3" applyNumberFormat="1" applyFont="1" applyBorder="1"/>
    <xf numFmtId="166" fontId="2" fillId="0" borderId="1" xfId="3" applyNumberFormat="1" applyFont="1" applyFill="1" applyBorder="1"/>
    <xf numFmtId="166" fontId="2" fillId="0" borderId="5" xfId="3" applyNumberFormat="1" applyFont="1" applyBorder="1"/>
    <xf numFmtId="166" fontId="2" fillId="0" borderId="5" xfId="3" applyNumberFormat="1" applyFont="1" applyFill="1" applyBorder="1"/>
    <xf numFmtId="166" fontId="4" fillId="0" borderId="1" xfId="3" applyNumberFormat="1" applyFont="1" applyBorder="1"/>
    <xf numFmtId="44" fontId="4" fillId="0" borderId="1" xfId="3" applyNumberFormat="1" applyFont="1" applyBorder="1"/>
    <xf numFmtId="44" fontId="4" fillId="0" borderId="5" xfId="3" applyNumberFormat="1" applyFont="1" applyBorder="1"/>
    <xf numFmtId="44" fontId="4" fillId="0" borderId="5" xfId="3" applyNumberFormat="1" applyFont="1" applyFill="1" applyBorder="1"/>
  </cellXfs>
  <cellStyles count="4">
    <cellStyle name="Hyperkobling" xfId="2" builtinId="8"/>
    <cellStyle name="Komma" xfId="1" builtinId="3"/>
    <cellStyle name="Komma 2" xf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CGboevf7tx8" TargetMode="External"/><Relationship Id="rId2" Type="http://schemas.openxmlformats.org/officeDocument/2006/relationships/hyperlink" Target="https://www.youtube.com/watch?v=yTcikyp3QcA" TargetMode="External"/><Relationship Id="rId1" Type="http://schemas.openxmlformats.org/officeDocument/2006/relationships/hyperlink" Target="https://www.youtube.com/watch?v=7V1-Zesbcv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OeVBxvTPeG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/>
  </sheetViews>
  <sheetFormatPr baseColWidth="10" defaultColWidth="11.54296875" defaultRowHeight="14.5" x14ac:dyDescent="0.35"/>
  <cols>
    <col min="1" max="1" width="2.1796875" style="3" bestFit="1" customWidth="1"/>
    <col min="2" max="2" width="29.6328125" style="1" bestFit="1" customWidth="1"/>
    <col min="3" max="16384" width="11.54296875" style="1"/>
  </cols>
  <sheetData>
    <row r="1" spans="1:2" x14ac:dyDescent="0.35">
      <c r="A1" s="4" t="s">
        <v>5</v>
      </c>
      <c r="B1" s="20" t="s">
        <v>6</v>
      </c>
    </row>
    <row r="2" spans="1:2" x14ac:dyDescent="0.35">
      <c r="A2" s="4" t="s">
        <v>7</v>
      </c>
      <c r="B2" s="20" t="s">
        <v>20</v>
      </c>
    </row>
  </sheetData>
  <hyperlinks>
    <hyperlink ref="B1" location="'Høy-lav'!A1" display="Kostnadsestimering høy-lavmetoden"/>
    <hyperlink ref="B2" location="'Markedstilpasn. - tabellbasert'!A1" display="Markedstipasn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sqref="A1:F18"/>
    </sheetView>
  </sheetViews>
  <sheetFormatPr baseColWidth="10" defaultColWidth="11.54296875" defaultRowHeight="14.5" x14ac:dyDescent="0.35"/>
  <cols>
    <col min="1" max="1" width="1.90625" style="1" customWidth="1"/>
    <col min="2" max="2" width="12.90625" style="1" bestFit="1" customWidth="1"/>
    <col min="3" max="3" width="18.81640625" style="1" bestFit="1" customWidth="1"/>
    <col min="4" max="4" width="11.54296875" style="1"/>
    <col min="5" max="5" width="28.1796875" style="1" customWidth="1"/>
    <col min="6" max="6" width="35.81640625" style="1" bestFit="1" customWidth="1"/>
    <col min="7" max="16384" width="11.54296875" style="1"/>
  </cols>
  <sheetData>
    <row r="1" spans="1:6" x14ac:dyDescent="0.35">
      <c r="A1" s="2" t="s">
        <v>4</v>
      </c>
    </row>
    <row r="2" spans="1:6" ht="15" thickBot="1" x14ac:dyDescent="0.4"/>
    <row r="3" spans="1:6" x14ac:dyDescent="0.35">
      <c r="B3" s="12" t="s">
        <v>8</v>
      </c>
      <c r="C3" s="13" t="s">
        <v>11</v>
      </c>
      <c r="E3" s="5" t="s">
        <v>9</v>
      </c>
      <c r="F3" s="14">
        <f>B14-B15</f>
        <v>600</v>
      </c>
    </row>
    <row r="4" spans="1:6" x14ac:dyDescent="0.35">
      <c r="B4" s="8">
        <v>600</v>
      </c>
      <c r="C4" s="9">
        <v>1300000</v>
      </c>
      <c r="E4" s="5" t="s">
        <v>10</v>
      </c>
      <c r="F4" s="15">
        <f>C14-C15</f>
        <v>408000</v>
      </c>
    </row>
    <row r="5" spans="1:6" x14ac:dyDescent="0.35">
      <c r="B5" s="8">
        <v>860</v>
      </c>
      <c r="C5" s="9">
        <v>1472900</v>
      </c>
      <c r="E5" s="5" t="s">
        <v>0</v>
      </c>
      <c r="F5" s="16">
        <f>F4/F3</f>
        <v>680</v>
      </c>
    </row>
    <row r="6" spans="1:6" x14ac:dyDescent="0.35">
      <c r="B6" s="8">
        <v>1065</v>
      </c>
      <c r="C6" s="9">
        <v>1379250</v>
      </c>
      <c r="E6" s="5" t="s">
        <v>1</v>
      </c>
      <c r="F6" s="15">
        <f>C14-F5*B14</f>
        <v>864000</v>
      </c>
    </row>
    <row r="7" spans="1:6" ht="15" thickBot="1" x14ac:dyDescent="0.4">
      <c r="B7" s="8">
        <v>750</v>
      </c>
      <c r="C7" s="9">
        <v>1443750</v>
      </c>
    </row>
    <row r="8" spans="1:6" ht="15" thickBot="1" x14ac:dyDescent="0.4">
      <c r="B8" s="8">
        <v>900</v>
      </c>
      <c r="C8" s="9">
        <v>1421000</v>
      </c>
      <c r="E8" s="17" t="s">
        <v>12</v>
      </c>
      <c r="F8" s="18" t="str">
        <f>CONCATENATE("K(x) = kr ",F5," x antall enheter", " + kr ",F6)</f>
        <v>K(x) = kr 680 x antall enheter + kr 864000</v>
      </c>
    </row>
    <row r="9" spans="1:6" x14ac:dyDescent="0.35">
      <c r="B9" s="8">
        <v>1000</v>
      </c>
      <c r="C9" s="9">
        <v>1500000</v>
      </c>
    </row>
    <row r="10" spans="1:6" x14ac:dyDescent="0.35">
      <c r="B10" s="8">
        <v>1090</v>
      </c>
      <c r="C10" s="9">
        <v>1591350</v>
      </c>
    </row>
    <row r="11" spans="1:6" x14ac:dyDescent="0.35">
      <c r="B11" s="8">
        <v>1120</v>
      </c>
      <c r="C11" s="9">
        <v>1513200</v>
      </c>
    </row>
    <row r="12" spans="1:6" x14ac:dyDescent="0.35">
      <c r="B12" s="8">
        <v>1200</v>
      </c>
      <c r="C12" s="9">
        <v>1680000</v>
      </c>
      <c r="E12" s="2" t="s">
        <v>13</v>
      </c>
    </row>
    <row r="13" spans="1:6" ht="15" thickBot="1" x14ac:dyDescent="0.4">
      <c r="B13" s="10">
        <v>650</v>
      </c>
      <c r="C13" s="11">
        <v>1272000</v>
      </c>
      <c r="E13" s="1" t="s">
        <v>15</v>
      </c>
    </row>
    <row r="14" spans="1:6" x14ac:dyDescent="0.35">
      <c r="B14" s="6">
        <f>MAX(B4:B13)</f>
        <v>1200</v>
      </c>
      <c r="C14" s="7">
        <f>MAX(C4:C13)</f>
        <v>1680000</v>
      </c>
      <c r="E14" s="19" t="s">
        <v>14</v>
      </c>
    </row>
    <row r="15" spans="1:6" x14ac:dyDescent="0.35">
      <c r="B15" s="6">
        <f>MIN(B4:B13)</f>
        <v>600</v>
      </c>
      <c r="C15" s="7">
        <f>MIN(C4:C13)</f>
        <v>1272000</v>
      </c>
      <c r="E15" s="1" t="s">
        <v>16</v>
      </c>
    </row>
    <row r="16" spans="1:6" x14ac:dyDescent="0.35">
      <c r="E16" s="19" t="s">
        <v>17</v>
      </c>
    </row>
    <row r="17" spans="5:5" x14ac:dyDescent="0.35">
      <c r="E17" s="19" t="s">
        <v>18</v>
      </c>
    </row>
    <row r="18" spans="5:5" x14ac:dyDescent="0.35">
      <c r="E18" s="19" t="s">
        <v>19</v>
      </c>
    </row>
  </sheetData>
  <hyperlinks>
    <hyperlink ref="E14" r:id="rId1"/>
    <hyperlink ref="E16" r:id="rId2"/>
    <hyperlink ref="E17" r:id="rId3"/>
    <hyperlink ref="E18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baseColWidth="10" defaultColWidth="11.54296875" defaultRowHeight="14.5" x14ac:dyDescent="0.35"/>
  <cols>
    <col min="1" max="1" width="6.453125" style="1" bestFit="1" customWidth="1"/>
    <col min="2" max="12" width="11.81640625" style="1" customWidth="1"/>
    <col min="13" max="16384" width="11.54296875" style="1"/>
  </cols>
  <sheetData>
    <row r="1" spans="1:12" x14ac:dyDescent="0.35">
      <c r="A1" s="21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3</v>
      </c>
      <c r="G1" s="22" t="s">
        <v>26</v>
      </c>
      <c r="H1" s="22" t="s">
        <v>27</v>
      </c>
      <c r="I1" s="22" t="s">
        <v>28</v>
      </c>
      <c r="J1" s="22" t="s">
        <v>2</v>
      </c>
      <c r="K1" s="22" t="s">
        <v>29</v>
      </c>
      <c r="L1" s="23" t="s">
        <v>30</v>
      </c>
    </row>
    <row r="2" spans="1:12" x14ac:dyDescent="0.35">
      <c r="A2" s="24">
        <v>0</v>
      </c>
      <c r="B2" s="38">
        <v>5000000</v>
      </c>
      <c r="C2" s="34">
        <f>+F2*A2</f>
        <v>0</v>
      </c>
      <c r="D2" s="34">
        <f>+B2+C2</f>
        <v>5000000</v>
      </c>
      <c r="E2" s="39">
        <v>0</v>
      </c>
      <c r="F2" s="39">
        <v>125</v>
      </c>
      <c r="G2" s="27">
        <v>0</v>
      </c>
      <c r="H2" s="39">
        <v>6000</v>
      </c>
      <c r="I2" s="34">
        <f>H2*A2</f>
        <v>0</v>
      </c>
      <c r="J2" s="34">
        <f>I2-D2</f>
        <v>-5000000</v>
      </c>
      <c r="K2" s="27"/>
      <c r="L2" s="28"/>
    </row>
    <row r="3" spans="1:12" x14ac:dyDescent="0.35">
      <c r="A3" s="24"/>
      <c r="B3" s="34"/>
      <c r="C3" s="34"/>
      <c r="D3" s="34"/>
      <c r="E3" s="27"/>
      <c r="F3" s="27"/>
      <c r="G3" s="27"/>
      <c r="H3" s="27"/>
      <c r="I3" s="34"/>
      <c r="J3" s="34"/>
      <c r="K3" s="27">
        <f>(D4-D2)/(A4-A2)</f>
        <v>125</v>
      </c>
      <c r="L3" s="28">
        <f>(I4-I2)/(A4-A2)</f>
        <v>5000</v>
      </c>
    </row>
    <row r="4" spans="1:12" x14ac:dyDescent="0.35">
      <c r="A4" s="24">
        <f>+A2+1000</f>
        <v>1000</v>
      </c>
      <c r="B4" s="34">
        <f>+B2</f>
        <v>5000000</v>
      </c>
      <c r="C4" s="34">
        <f>+F4*A4</f>
        <v>125000</v>
      </c>
      <c r="D4" s="34">
        <f>+B4+C4</f>
        <v>5125000</v>
      </c>
      <c r="E4" s="27">
        <f>+B4/A4</f>
        <v>5000</v>
      </c>
      <c r="F4" s="39">
        <v>125</v>
      </c>
      <c r="G4" s="27">
        <f>+D4/A4</f>
        <v>5125</v>
      </c>
      <c r="H4" s="39">
        <v>5000</v>
      </c>
      <c r="I4" s="34">
        <f>A4*H4</f>
        <v>5000000</v>
      </c>
      <c r="J4" s="34">
        <f>I4-D4</f>
        <v>-125000</v>
      </c>
      <c r="K4" s="27"/>
      <c r="L4" s="28"/>
    </row>
    <row r="5" spans="1:12" x14ac:dyDescent="0.35">
      <c r="A5" s="24"/>
      <c r="B5" s="34"/>
      <c r="C5" s="34"/>
      <c r="D5" s="34"/>
      <c r="E5" s="27"/>
      <c r="F5" s="27"/>
      <c r="G5" s="27"/>
      <c r="H5" s="27"/>
      <c r="I5" s="34"/>
      <c r="J5" s="34"/>
      <c r="K5" s="27">
        <f>(D6-D4)/(A6-A4)</f>
        <v>125</v>
      </c>
      <c r="L5" s="28">
        <f>(I6-I4)/(A6-A4)</f>
        <v>3000</v>
      </c>
    </row>
    <row r="6" spans="1:12" x14ac:dyDescent="0.35">
      <c r="A6" s="24">
        <f>+A4+1000</f>
        <v>2000</v>
      </c>
      <c r="B6" s="34">
        <f>+B4</f>
        <v>5000000</v>
      </c>
      <c r="C6" s="34">
        <f>+F6*A6</f>
        <v>250000</v>
      </c>
      <c r="D6" s="34">
        <f>+B6+C6</f>
        <v>5250000</v>
      </c>
      <c r="E6" s="27">
        <f>+B6/A6</f>
        <v>2500</v>
      </c>
      <c r="F6" s="39">
        <v>125</v>
      </c>
      <c r="G6" s="27">
        <f>+D6/A6</f>
        <v>2625</v>
      </c>
      <c r="H6" s="39">
        <v>4000</v>
      </c>
      <c r="I6" s="34">
        <f>A6*H6</f>
        <v>8000000</v>
      </c>
      <c r="J6" s="34">
        <f>I6-D6</f>
        <v>2750000</v>
      </c>
      <c r="K6" s="27"/>
      <c r="L6" s="28"/>
    </row>
    <row r="7" spans="1:12" x14ac:dyDescent="0.35">
      <c r="A7" s="24"/>
      <c r="B7" s="34"/>
      <c r="C7" s="34"/>
      <c r="D7" s="34"/>
      <c r="E7" s="27"/>
      <c r="F7" s="27"/>
      <c r="G7" s="27"/>
      <c r="H7" s="27"/>
      <c r="I7" s="34"/>
      <c r="J7" s="34"/>
      <c r="K7" s="27">
        <f>(D8-D6)/(A8-A6)</f>
        <v>125</v>
      </c>
      <c r="L7" s="28">
        <f>(I8-I6)/(A8-A6)</f>
        <v>1000</v>
      </c>
    </row>
    <row r="8" spans="1:12" x14ac:dyDescent="0.35">
      <c r="A8" s="24">
        <f>+A6+1000</f>
        <v>3000</v>
      </c>
      <c r="B8" s="34">
        <f>+B6</f>
        <v>5000000</v>
      </c>
      <c r="C8" s="34">
        <f>+F8*A8</f>
        <v>375000</v>
      </c>
      <c r="D8" s="34">
        <f>+B8+C8</f>
        <v>5375000</v>
      </c>
      <c r="E8" s="27">
        <f>+B8/A8</f>
        <v>1666.6666666666667</v>
      </c>
      <c r="F8" s="39">
        <v>125</v>
      </c>
      <c r="G8" s="27">
        <f>+D8/A8</f>
        <v>1791.6666666666667</v>
      </c>
      <c r="H8" s="39">
        <v>3000</v>
      </c>
      <c r="I8" s="34">
        <f>A8*H8</f>
        <v>9000000</v>
      </c>
      <c r="J8" s="34">
        <f>I8-D8</f>
        <v>3625000</v>
      </c>
      <c r="K8" s="27"/>
      <c r="L8" s="28"/>
    </row>
    <row r="9" spans="1:12" x14ac:dyDescent="0.35">
      <c r="A9" s="24"/>
      <c r="B9" s="34"/>
      <c r="C9" s="34"/>
      <c r="D9" s="34"/>
      <c r="E9" s="27"/>
      <c r="F9" s="27"/>
      <c r="G9" s="27"/>
      <c r="H9" s="27"/>
      <c r="I9" s="34"/>
      <c r="J9" s="34"/>
      <c r="K9" s="27">
        <f>(D10-D8)/(A10-A8)</f>
        <v>125</v>
      </c>
      <c r="L9" s="28">
        <f>(I10-I8)/(A10-A8)</f>
        <v>-1000</v>
      </c>
    </row>
    <row r="10" spans="1:12" x14ac:dyDescent="0.35">
      <c r="A10" s="24">
        <f>+A8+1000</f>
        <v>4000</v>
      </c>
      <c r="B10" s="34">
        <f>+B8</f>
        <v>5000000</v>
      </c>
      <c r="C10" s="34">
        <f>+F10*A10</f>
        <v>500000</v>
      </c>
      <c r="D10" s="34">
        <f>+B10+C10</f>
        <v>5500000</v>
      </c>
      <c r="E10" s="27">
        <f>+B10/A10</f>
        <v>1250</v>
      </c>
      <c r="F10" s="39">
        <v>125</v>
      </c>
      <c r="G10" s="27">
        <f>+D10/A10</f>
        <v>1375</v>
      </c>
      <c r="H10" s="39">
        <v>2000</v>
      </c>
      <c r="I10" s="34">
        <f>A10*H10</f>
        <v>8000000</v>
      </c>
      <c r="J10" s="34">
        <f>I10-D10</f>
        <v>2500000</v>
      </c>
      <c r="K10" s="27"/>
      <c r="L10" s="28"/>
    </row>
    <row r="11" spans="1:12" x14ac:dyDescent="0.35">
      <c r="A11" s="24"/>
      <c r="B11" s="34"/>
      <c r="C11" s="34"/>
      <c r="D11" s="34"/>
      <c r="E11" s="27"/>
      <c r="F11" s="27"/>
      <c r="G11" s="27"/>
      <c r="H11" s="27"/>
      <c r="I11" s="34"/>
      <c r="J11" s="34"/>
      <c r="K11" s="27">
        <f>(D12-D10)/(A12-A10)</f>
        <v>125</v>
      </c>
      <c r="L11" s="28">
        <f>(I12-I10)/(A12-A10)</f>
        <v>-3000</v>
      </c>
    </row>
    <row r="12" spans="1:12" x14ac:dyDescent="0.35">
      <c r="A12" s="24">
        <f>+A10+1000</f>
        <v>5000</v>
      </c>
      <c r="B12" s="34">
        <f>+B10</f>
        <v>5000000</v>
      </c>
      <c r="C12" s="34">
        <f>+F12*A12</f>
        <v>625000</v>
      </c>
      <c r="D12" s="34">
        <f>+B12+C12</f>
        <v>5625000</v>
      </c>
      <c r="E12" s="27">
        <f>+B12/A12</f>
        <v>1000</v>
      </c>
      <c r="F12" s="39">
        <v>125</v>
      </c>
      <c r="G12" s="29">
        <f>+D12/A12</f>
        <v>1125</v>
      </c>
      <c r="H12" s="39">
        <v>1000</v>
      </c>
      <c r="I12" s="35">
        <f>A12*H12</f>
        <v>5000000</v>
      </c>
      <c r="J12" s="35">
        <f>I12-D12</f>
        <v>-625000</v>
      </c>
      <c r="K12" s="29"/>
      <c r="L12" s="30"/>
    </row>
    <row r="13" spans="1:12" x14ac:dyDescent="0.35">
      <c r="A13" s="25"/>
      <c r="B13" s="35"/>
      <c r="C13" s="35"/>
      <c r="D13" s="35"/>
      <c r="E13" s="29"/>
      <c r="F13" s="29"/>
      <c r="G13" s="29"/>
      <c r="H13" s="29"/>
      <c r="I13" s="35"/>
      <c r="J13" s="35"/>
      <c r="K13" s="29">
        <f>(D14-D12)/(A14-A12)</f>
        <v>125</v>
      </c>
      <c r="L13" s="28">
        <f>(I14-I12)/(A14-A12)</f>
        <v>-5000</v>
      </c>
    </row>
    <row r="14" spans="1:12" ht="15" thickBot="1" x14ac:dyDescent="0.4">
      <c r="A14" s="26">
        <f>+A12+1000</f>
        <v>6000</v>
      </c>
      <c r="B14" s="36">
        <f>+B12</f>
        <v>5000000</v>
      </c>
      <c r="C14" s="36">
        <f>+F14*A14</f>
        <v>750000</v>
      </c>
      <c r="D14" s="36">
        <f>+B14+C14</f>
        <v>5750000</v>
      </c>
      <c r="E14" s="31">
        <f>+B14/A14</f>
        <v>833.33333333333337</v>
      </c>
      <c r="F14" s="40">
        <v>125</v>
      </c>
      <c r="G14" s="32">
        <f>+D14/A14</f>
        <v>958.33333333333337</v>
      </c>
      <c r="H14" s="41">
        <v>0</v>
      </c>
      <c r="I14" s="37">
        <f>A14*H14</f>
        <v>0</v>
      </c>
      <c r="J14" s="37">
        <f>I14-D14</f>
        <v>-5750000</v>
      </c>
      <c r="K14" s="32"/>
      <c r="L14" s="33"/>
    </row>
    <row r="16" spans="1:12" x14ac:dyDescent="0.35">
      <c r="B16" s="1" t="s">
        <v>31</v>
      </c>
    </row>
    <row r="17" spans="2:2" x14ac:dyDescent="0.35">
      <c r="B17" s="1" t="s">
        <v>32</v>
      </c>
    </row>
    <row r="18" spans="2:2" x14ac:dyDescent="0.35">
      <c r="B18" s="1" t="s">
        <v>33</v>
      </c>
    </row>
    <row r="19" spans="2:2" x14ac:dyDescent="0.35">
      <c r="B19" s="1" t="s">
        <v>34</v>
      </c>
    </row>
    <row r="20" spans="2:2" x14ac:dyDescent="0.35">
      <c r="B20" s="1" t="s">
        <v>35</v>
      </c>
    </row>
    <row r="21" spans="2:2" x14ac:dyDescent="0.35">
      <c r="B21" s="1" t="s">
        <v>36</v>
      </c>
    </row>
    <row r="22" spans="2:2" x14ac:dyDescent="0.35">
      <c r="B22" s="1" t="s">
        <v>37</v>
      </c>
    </row>
    <row r="23" spans="2:2" x14ac:dyDescent="0.35">
      <c r="B23" s="1" t="s">
        <v>38</v>
      </c>
    </row>
    <row r="24" spans="2:2" x14ac:dyDescent="0.35">
      <c r="B24" s="1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Forside</vt:lpstr>
      <vt:lpstr>Høy-lav</vt:lpstr>
      <vt:lpstr>Markedstilpasn. - tabellbasert</vt:lpstr>
      <vt:lpstr>'Høy-lav'!Utskriftsområde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Gundersen, Nils Jørgen</cp:lastModifiedBy>
  <cp:lastPrinted>2019-08-12T10:08:17Z</cp:lastPrinted>
  <dcterms:created xsi:type="dcterms:W3CDTF">2019-01-30T12:15:03Z</dcterms:created>
  <dcterms:modified xsi:type="dcterms:W3CDTF">2019-08-12T10:15:29Z</dcterms:modified>
</cp:coreProperties>
</file>